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VIOS-NAS\VI_OS_Docs\Mario Plantak\Informacija o trošenju sredstava\Transparentnost-prosinac 2025\"/>
    </mc:Choice>
  </mc:AlternateContent>
  <xr:revisionPtr revIDLastSave="0" documentId="13_ncr:1_{9F1F7E4C-9080-4DE7-93ED-E621CDA60B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SINAC 2025" sheetId="9" r:id="rId1"/>
  </sheets>
  <definedNames>
    <definedName name="_xlnm._FilterDatabase" localSheetId="0" hidden="1">'PROSINAC 2025'!$A$9:$H$9</definedName>
    <definedName name="Br_fakture">#REF!</definedName>
    <definedName name="NazivTvrtke">#REF!</definedName>
    <definedName name="PojedinostiOBrFakture">"PojedinostiOFakturi[Br fakture]"</definedName>
    <definedName name="rngInvoice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9" l="1"/>
  <c r="H56" i="9"/>
  <c r="H34" i="9" l="1"/>
  <c r="H23" i="9"/>
  <c r="H22" i="9"/>
  <c r="H13" i="9"/>
  <c r="H58" i="9" s="1"/>
</calcChain>
</file>

<file path=xl/sharedStrings.xml><?xml version="1.0" encoding="utf-8"?>
<sst xmlns="http://schemas.openxmlformats.org/spreadsheetml/2006/main" count="216" uniqueCount="109">
  <si>
    <t>Iznos</t>
  </si>
  <si>
    <t>ZAGREB</t>
  </si>
  <si>
    <t>ZAPOSLENICI</t>
  </si>
  <si>
    <t>3231 USLUGE TELEFONA, POŠTE I PRIJEVOZA</t>
  </si>
  <si>
    <t>Naziv primatelja</t>
  </si>
  <si>
    <t>OIB primatelja</t>
  </si>
  <si>
    <t>Sjedište primatelja</t>
  </si>
  <si>
    <t>Vrsta rashoda i izdatka</t>
  </si>
  <si>
    <t>3113 PLAĆE ZA PREKOVREMENI RAD</t>
  </si>
  <si>
    <t>3221 UREDSKI MATERIJAL I OSTALI MATERIJALNI RASHODI</t>
  </si>
  <si>
    <t>3224 MATERIJAL I DIJELOVI ZA TEKUĆE I INVESTICIJSKO ODRŽAVANJE</t>
  </si>
  <si>
    <t>Naziv ustanove: VI. OSNOVNA ŠKOLA VARAŽDIN</t>
  </si>
  <si>
    <t>Adresa: Ulica Dimitrije Demetra 2</t>
  </si>
  <si>
    <t>T: Telefonski broj: 042/206-300</t>
  </si>
  <si>
    <t>E-pošta: ured@os-sesta-vz.skole.hr</t>
  </si>
  <si>
    <t>Poštanski broj i grad: 42000 Varaždin</t>
  </si>
  <si>
    <t>F: Broj faksa: 042/260-343</t>
  </si>
  <si>
    <t>Web-mjesto: http://os-sesta-vz.skole.hr/</t>
  </si>
  <si>
    <t>Redni broj</t>
  </si>
  <si>
    <t>Datum isplate</t>
  </si>
  <si>
    <t>Svrha isplate</t>
  </si>
  <si>
    <t>DRŽAVNI PRORAČUN REPUBLIKE HRVATSKE</t>
  </si>
  <si>
    <t>PMG PRODUKTI d.o.o.</t>
  </si>
  <si>
    <t>OPREMANJE OSNOVNIH ŠKOLA</t>
  </si>
  <si>
    <t>VARAŽDIN</t>
  </si>
  <si>
    <t>3222 MATERIJAL I SIROVINE</t>
  </si>
  <si>
    <t>PREHRANA UČENIKA</t>
  </si>
  <si>
    <t>STRUČNO USAVRŠAVANJE NASTAVNIKA</t>
  </si>
  <si>
    <t>ODRŽAVANJE OBJEKATA OSNOVNIH ŠKOLA</t>
  </si>
  <si>
    <t>LJEKARNA SALUS</t>
  </si>
  <si>
    <t>FINANCIRANJE MATERIJALNIH RASHODA</t>
  </si>
  <si>
    <t>HP-HRVATSKA POŠTA DD</t>
  </si>
  <si>
    <t>SPAR HRVATSKA D.O.O.</t>
  </si>
  <si>
    <t>BESPLATNI TOPLI OBROK</t>
  </si>
  <si>
    <t>3214 OSTALE NAKNADE TROŠKOVA ZAPOSLENIMA</t>
  </si>
  <si>
    <t>TEDI POSLOVANJE D.O.O.</t>
  </si>
  <si>
    <t>05614216244</t>
  </si>
  <si>
    <t>04020846922</t>
  </si>
  <si>
    <t>VITOS D.O.O.</t>
  </si>
  <si>
    <t>17365305988</t>
  </si>
  <si>
    <t>OFFERTISSIMA D.O.O.</t>
  </si>
  <si>
    <t>00643859701</t>
  </si>
  <si>
    <t>3111 PLAĆE ZA REDOVAN RAD</t>
  </si>
  <si>
    <t>PLAĆE ZA DJELATNIKE OSNOVNIH ŠKOLA IZ DRŽAVNOG PRORAČUNA</t>
  </si>
  <si>
    <t>3114 PLAĆE ZA POSEBNE UVJETE RADA</t>
  </si>
  <si>
    <t>3212 NAKNADE ZA PRIJEVOZ, ZA RAD NA TERENU I ODVOJENI ŽIVOT</t>
  </si>
  <si>
    <t>3132 DOPRINOS ZA ZDRAVSTVENO OSIGURANJE</t>
  </si>
  <si>
    <t>3295 NOVČANA NAKNADA POSLODAVCA ZBOG NEZAPOŠLJAVANJA OSOBA S INVALIDITETOM</t>
  </si>
  <si>
    <t>INFORMACIJA O TROŠENJU SREDSTAVA *</t>
  </si>
  <si>
    <t>SVETA NEDELJA</t>
  </si>
  <si>
    <t>https://transparentni.varazdin.hr/</t>
  </si>
  <si>
    <t>3211 SLUŽBENA PUTOVANJA</t>
  </si>
  <si>
    <t>KRIŽEVCI</t>
  </si>
  <si>
    <t>S-COLOR d.o.o.</t>
  </si>
  <si>
    <t>02702863174</t>
  </si>
  <si>
    <t>KTC d.d.</t>
  </si>
  <si>
    <t>95970838122</t>
  </si>
  <si>
    <t>DODATNE I DOPUNSKE AKTIVNOSTI</t>
  </si>
  <si>
    <t>LIDL HRVATSKA d.o.o k.d.</t>
  </si>
  <si>
    <t>66089976432</t>
  </si>
  <si>
    <t>VELIKA GORICA</t>
  </si>
  <si>
    <t>3225 SITNI INVENTAR</t>
  </si>
  <si>
    <t>TEKSTIL-KA d.o.o.</t>
  </si>
  <si>
    <t>93221233774</t>
  </si>
  <si>
    <t>KOPRIVNICA</t>
  </si>
  <si>
    <t>ŠKOLSKE MANIFESTACIJE I OSTALI PROGRAMI</t>
  </si>
  <si>
    <t>DECATHLON ZAGREB d.o.o.</t>
  </si>
  <si>
    <t>89516372197</t>
  </si>
  <si>
    <t>ŠPORTSKE AKTIVNOSTI UČENIKA</t>
  </si>
  <si>
    <t>SRAČINEC</t>
  </si>
  <si>
    <t>3213 STRUČNO USAVRŠAVANJE ZAPOSLENIKA</t>
  </si>
  <si>
    <t>KB d.o.o</t>
  </si>
  <si>
    <t>57881852421</t>
  </si>
  <si>
    <t>3121 OSTALI RASHODI ZA ZAPOSLENE (božićnica)</t>
  </si>
  <si>
    <t>KVADRILAB D.O.O.</t>
  </si>
  <si>
    <t>81800856119</t>
  </si>
  <si>
    <t>3811 TEKUĆE DONACIJE U NOVCU</t>
  </si>
  <si>
    <t>GRAD VARAŽDIN</t>
  </si>
  <si>
    <t>* Informacija sadrži isplate iz blagajne ustanove, isplate Ministarstva znanosti, obrazovanja i mladih za plaće, ostala materijalna prava i naknade za nezapošljavanje osoba sa invaliditetom te ostale isplate sa računa ustanove koje nisu objavljene na poveznici (uvid u podatke riznice osnivača Grada Varaždina):</t>
  </si>
  <si>
    <t>VIDOVEC</t>
  </si>
  <si>
    <t>BRUSIONA GA-PUR j.d.o.o.</t>
  </si>
  <si>
    <t>24504042704</t>
  </si>
  <si>
    <t>3239 OSTALE NESPOMENUTE USLUGE</t>
  </si>
  <si>
    <t>N.Ž. NOVOKEM d.o.o.</t>
  </si>
  <si>
    <t>38559099166</t>
  </si>
  <si>
    <t>Prosinac 2025.g.</t>
  </si>
  <si>
    <t>LPP CROATIA D.O.O.</t>
  </si>
  <si>
    <t>46556562723</t>
  </si>
  <si>
    <t>HRVATSKI CARITAS</t>
  </si>
  <si>
    <t>60100836848</t>
  </si>
  <si>
    <t>57845277445</t>
  </si>
  <si>
    <t>BENEFIT SYSTEMS d.o.o. (MultiSport)</t>
  </si>
  <si>
    <t>(3239 OSTALE NESPOMENUTE USLUGE) - REFUNDACIJA ZAPOSLENIKA</t>
  </si>
  <si>
    <t>13269011531</t>
  </si>
  <si>
    <t>(3111 PLAĆE ZA REDOVAN RAD) - REFUNDACIJA DRŽAVE ZA VIŠE PLAĆENI POREZ NA DOHODAK PO GODIŠNJEM OBRAČUNU POREZA ZA DOHODAK ZA 2025.</t>
  </si>
  <si>
    <t>PROJEKT "PONOS V"</t>
  </si>
  <si>
    <t>PRODUŽENI BORAVAK</t>
  </si>
  <si>
    <t>HRVATSKO GEOGRAFSKO DRUŠTVO</t>
  </si>
  <si>
    <t>87683682331</t>
  </si>
  <si>
    <t>3294 ČLANARINE I NORME</t>
  </si>
  <si>
    <t>OPG CAFUK TOMICA</t>
  </si>
  <si>
    <t>47440574580</t>
  </si>
  <si>
    <t>FINANCIJSKA AGENCIJA</t>
  </si>
  <si>
    <t>85821130368</t>
  </si>
  <si>
    <t>(3111 PLAĆE ZA REDOVAN RAD) - REFUNDACIJA BOLOVANJA NA TERET HZZO-a ZA MJESEC LISTOPAD - ISPLATA U STUDENOM</t>
  </si>
  <si>
    <t>3121 OSTALI RASHODI ZA ZAPOSLENE (dar djeci)</t>
  </si>
  <si>
    <t>UKUPNO TROŠAK</t>
  </si>
  <si>
    <t>UKUPNO ISPLAĆENO</t>
  </si>
  <si>
    <t>KOREKCIJE (refundacije)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</si>
</sst>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#,##0.00_ ;\-#,##0.00\ 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3" borderId="3" applyNumberFormat="0" applyAlignment="0" applyProtection="0"/>
    <xf numFmtId="0" fontId="6" fillId="2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4" applyNumberFormat="0" applyAlignment="0" applyProtection="0"/>
    <xf numFmtId="0" fontId="20" fillId="9" borderId="5" applyNumberFormat="0" applyAlignment="0" applyProtection="0"/>
    <xf numFmtId="0" fontId="21" fillId="9" borderId="4" applyNumberFormat="0" applyAlignment="0" applyProtection="0"/>
    <xf numFmtId="0" fontId="22" fillId="0" borderId="6" applyNumberFormat="0" applyFill="0" applyAlignment="0" applyProtection="0"/>
    <xf numFmtId="0" fontId="23" fillId="10" borderId="7" applyNumberFormat="0" applyAlignment="0" applyProtection="0"/>
    <xf numFmtId="0" fontId="15" fillId="11" borderId="8" applyNumberFormat="0" applyFont="0" applyAlignment="0" applyProtection="0"/>
    <xf numFmtId="0" fontId="24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6" fillId="2" borderId="0" xfId="7" applyAlignment="1" applyProtection="1">
      <alignment vertical="top" wrapText="1"/>
    </xf>
    <xf numFmtId="0" fontId="4" fillId="0" borderId="0" xfId="0" applyFont="1" applyBorder="1" applyAlignment="1">
      <alignment horizontal="center" vertical="center"/>
    </xf>
    <xf numFmtId="0" fontId="26" fillId="2" borderId="1" xfId="7" applyFont="1" applyBorder="1" applyAlignment="1">
      <alignment horizontal="left" vertical="center" wrapText="1"/>
    </xf>
    <xf numFmtId="0" fontId="26" fillId="2" borderId="0" xfId="7" applyFont="1" applyAlignment="1">
      <alignment horizontal="left" vertical="center" wrapText="1"/>
    </xf>
    <xf numFmtId="0" fontId="26" fillId="2" borderId="1" xfId="7" applyFont="1" applyBorder="1" applyAlignment="1">
      <alignment vertical="center"/>
    </xf>
    <xf numFmtId="0" fontId="26" fillId="2" borderId="0" xfId="7" applyFont="1" applyAlignment="1">
      <alignment vertical="center"/>
    </xf>
    <xf numFmtId="0" fontId="9" fillId="0" borderId="10" xfId="8" applyBorder="1" applyAlignment="1">
      <alignment horizontal="center" vertical="center" wrapText="1"/>
    </xf>
    <xf numFmtId="0" fontId="9" fillId="0" borderId="11" xfId="8" applyBorder="1" applyAlignment="1">
      <alignment horizontal="center" vertical="center" wrapText="1"/>
    </xf>
    <xf numFmtId="0" fontId="9" fillId="0" borderId="11" xfId="8" applyBorder="1" applyAlignment="1">
      <alignment horizontal="center" vertical="center"/>
    </xf>
    <xf numFmtId="0" fontId="9" fillId="0" borderId="12" xfId="8" applyBorder="1" applyAlignment="1">
      <alignment horizontal="center" vertical="center"/>
    </xf>
    <xf numFmtId="0" fontId="27" fillId="34" borderId="13" xfId="0" applyNumberFormat="1" applyFont="1" applyFill="1" applyBorder="1" applyAlignment="1">
      <alignment horizontal="center" vertical="center"/>
    </xf>
    <xf numFmtId="14" fontId="27" fillId="34" borderId="13" xfId="0" applyNumberFormat="1" applyFont="1" applyFill="1" applyBorder="1" applyAlignment="1">
      <alignment horizontal="center" vertical="center"/>
    </xf>
    <xf numFmtId="49" fontId="27" fillId="34" borderId="13" xfId="0" applyNumberFormat="1" applyFont="1" applyFill="1" applyBorder="1" applyAlignment="1">
      <alignment horizontal="left" vertical="center" wrapText="1"/>
    </xf>
    <xf numFmtId="44" fontId="27" fillId="34" borderId="13" xfId="0" applyNumberFormat="1" applyFont="1" applyFill="1" applyBorder="1" applyAlignment="1">
      <alignment horizontal="center" vertical="center"/>
    </xf>
    <xf numFmtId="44" fontId="27" fillId="34" borderId="13" xfId="0" applyNumberFormat="1" applyFont="1" applyFill="1" applyBorder="1" applyAlignment="1">
      <alignment horizontal="center" vertical="center" wrapText="1"/>
    </xf>
    <xf numFmtId="166" fontId="27" fillId="34" borderId="13" xfId="0" applyNumberFormat="1" applyFont="1" applyFill="1" applyBorder="1" applyAlignment="1">
      <alignment horizontal="center" vertical="center" wrapText="1"/>
    </xf>
    <xf numFmtId="49" fontId="28" fillId="34" borderId="13" xfId="0" applyNumberFormat="1" applyFont="1" applyFill="1" applyBorder="1" applyAlignment="1">
      <alignment horizontal="center" vertical="center" wrapText="1"/>
    </xf>
    <xf numFmtId="166" fontId="28" fillId="34" borderId="13" xfId="0" applyNumberFormat="1" applyFont="1" applyFill="1" applyBorder="1" applyAlignment="1">
      <alignment horizontal="center" vertical="center" wrapText="1"/>
    </xf>
    <xf numFmtId="49" fontId="27" fillId="34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35" borderId="0" xfId="0" applyFill="1">
      <alignment vertical="top" wrapText="1"/>
    </xf>
    <xf numFmtId="0" fontId="0" fillId="0" borderId="0" xfId="0" applyAlignment="1">
      <alignment horizontal="left" vertical="top" wrapText="1"/>
    </xf>
    <xf numFmtId="0" fontId="29" fillId="0" borderId="14" xfId="2" applyFont="1" applyBorder="1" applyAlignment="1" applyProtection="1">
      <alignment horizontal="left" vertical="center"/>
    </xf>
    <xf numFmtId="0" fontId="30" fillId="0" borderId="11" xfId="2" applyFont="1" applyBorder="1" applyAlignment="1" applyProtection="1">
      <alignment horizontal="center" vertical="center"/>
    </xf>
    <xf numFmtId="0" fontId="25" fillId="0" borderId="0" xfId="2" applyFont="1" applyBorder="1" applyAlignment="1" applyProtection="1">
      <alignment horizontal="center" vertical="center"/>
    </xf>
    <xf numFmtId="0" fontId="5" fillId="3" borderId="3" xfId="6" applyAlignment="1" applyProtection="1">
      <alignment horizontal="center" vertical="center" wrapText="1"/>
    </xf>
    <xf numFmtId="0" fontId="26" fillId="2" borderId="9" xfId="7" applyFont="1" applyBorder="1" applyAlignment="1">
      <alignment horizontal="center" vertical="center" wrapText="1"/>
    </xf>
    <xf numFmtId="0" fontId="26" fillId="2" borderId="0" xfId="7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C8466-CA21-4041-9BBB-4460E9CE0327}">
  <sheetPr>
    <tabColor theme="4" tint="-0.499984740745262"/>
  </sheetPr>
  <dimension ref="A1:I60"/>
  <sheetViews>
    <sheetView tabSelected="1" zoomScaleNormal="100" workbookViewId="0">
      <selection activeCell="J51" sqref="J51"/>
    </sheetView>
  </sheetViews>
  <sheetFormatPr defaultRowHeight="14.4" x14ac:dyDescent="0.3"/>
  <cols>
    <col min="2" max="2" width="14.109375" customWidth="1"/>
    <col min="3" max="3" width="23" customWidth="1"/>
    <col min="4" max="4" width="18" customWidth="1"/>
    <col min="5" max="5" width="21.33203125" bestFit="1" customWidth="1"/>
    <col min="6" max="6" width="26.109375" bestFit="1" customWidth="1"/>
    <col min="7" max="7" width="15.33203125" bestFit="1" customWidth="1"/>
    <col min="8" max="8" width="12.109375" bestFit="1" customWidth="1"/>
    <col min="9" max="9" width="13.88671875" customWidth="1"/>
  </cols>
  <sheetData>
    <row r="1" spans="1:9" ht="33.450000000000003" customHeight="1" thickBot="1" x14ac:dyDescent="0.35">
      <c r="A1" s="27" t="s">
        <v>11</v>
      </c>
      <c r="B1" s="27"/>
      <c r="C1" s="27"/>
      <c r="D1" s="27"/>
      <c r="E1" s="27"/>
      <c r="F1" s="27"/>
      <c r="G1" s="27"/>
      <c r="H1" s="27"/>
    </row>
    <row r="2" spans="1:9" ht="36.450000000000003" customHeight="1" thickTop="1" x14ac:dyDescent="0.3">
      <c r="A2" s="6" t="s">
        <v>12</v>
      </c>
      <c r="B2" s="6"/>
      <c r="C2" s="4"/>
      <c r="D2" s="28" t="s">
        <v>13</v>
      </c>
      <c r="E2" s="28"/>
      <c r="F2" s="28" t="s">
        <v>14</v>
      </c>
      <c r="G2" s="28"/>
      <c r="H2" s="2"/>
    </row>
    <row r="3" spans="1:9" ht="38.700000000000003" customHeight="1" x14ac:dyDescent="0.3">
      <c r="A3" s="7" t="s">
        <v>15</v>
      </c>
      <c r="B3" s="7"/>
      <c r="C3" s="5"/>
      <c r="D3" s="29" t="s">
        <v>16</v>
      </c>
      <c r="E3" s="29"/>
      <c r="F3" s="29" t="s">
        <v>17</v>
      </c>
      <c r="G3" s="29"/>
      <c r="H3" s="2"/>
    </row>
    <row r="4" spans="1:9" ht="38.1" customHeight="1" x14ac:dyDescent="0.3">
      <c r="A4" s="26" t="s">
        <v>85</v>
      </c>
      <c r="B4" s="26"/>
      <c r="C4" s="3"/>
      <c r="D4" s="3"/>
      <c r="E4" s="3"/>
      <c r="F4" s="3"/>
      <c r="G4" s="3"/>
      <c r="H4" s="1"/>
    </row>
    <row r="5" spans="1:9" ht="69.75" customHeight="1" x14ac:dyDescent="0.3">
      <c r="A5" s="26" t="s">
        <v>48</v>
      </c>
      <c r="B5" s="26"/>
      <c r="C5" s="26"/>
      <c r="D5" s="26"/>
      <c r="E5" s="26"/>
      <c r="F5" s="26"/>
      <c r="G5" s="26"/>
      <c r="H5" s="26"/>
    </row>
    <row r="6" spans="1:9" ht="47.25" customHeight="1" x14ac:dyDescent="0.3">
      <c r="A6" s="23" t="s">
        <v>78</v>
      </c>
      <c r="B6" s="23"/>
      <c r="C6" s="23"/>
      <c r="D6" s="23"/>
      <c r="E6" s="23"/>
      <c r="F6" s="23"/>
      <c r="G6" s="23"/>
      <c r="H6" s="23"/>
    </row>
    <row r="7" spans="1:9" x14ac:dyDescent="0.3">
      <c r="A7" s="24" t="s">
        <v>50</v>
      </c>
      <c r="B7" s="24"/>
      <c r="C7" s="24"/>
      <c r="D7" s="24"/>
      <c r="E7" s="24"/>
      <c r="F7" s="24"/>
      <c r="G7" s="24"/>
      <c r="H7" s="24"/>
    </row>
    <row r="8" spans="1:9" x14ac:dyDescent="0.3">
      <c r="A8" s="25"/>
      <c r="B8" s="25"/>
      <c r="C8" s="25"/>
      <c r="D8" s="25"/>
      <c r="E8" s="25"/>
      <c r="F8" s="25"/>
      <c r="G8" s="25"/>
      <c r="H8" s="25"/>
    </row>
    <row r="9" spans="1:9" ht="34.799999999999997" x14ac:dyDescent="0.3">
      <c r="A9" s="8" t="s">
        <v>18</v>
      </c>
      <c r="B9" s="9" t="s">
        <v>19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20</v>
      </c>
      <c r="H9" s="11" t="s">
        <v>0</v>
      </c>
    </row>
    <row r="10" spans="1:9" ht="86.4" x14ac:dyDescent="0.3">
      <c r="A10" s="12">
        <v>1</v>
      </c>
      <c r="B10" s="13">
        <v>45995</v>
      </c>
      <c r="C10" s="14" t="s">
        <v>2</v>
      </c>
      <c r="D10" s="20"/>
      <c r="E10" s="15"/>
      <c r="F10" s="16" t="s">
        <v>105</v>
      </c>
      <c r="G10" s="16" t="s">
        <v>43</v>
      </c>
      <c r="H10" s="17">
        <v>5100</v>
      </c>
      <c r="I10" s="22"/>
    </row>
    <row r="11" spans="1:9" ht="43.2" x14ac:dyDescent="0.3">
      <c r="A11" s="12">
        <v>2</v>
      </c>
      <c r="B11" s="13">
        <v>45996</v>
      </c>
      <c r="C11" s="14" t="s">
        <v>40</v>
      </c>
      <c r="D11" s="20" t="s">
        <v>41</v>
      </c>
      <c r="E11" s="15" t="s">
        <v>49</v>
      </c>
      <c r="F11" s="16" t="s">
        <v>9</v>
      </c>
      <c r="G11" s="16" t="s">
        <v>30</v>
      </c>
      <c r="H11" s="17">
        <v>23.5</v>
      </c>
    </row>
    <row r="12" spans="1:9" ht="43.2" x14ac:dyDescent="0.3">
      <c r="A12" s="12">
        <v>3</v>
      </c>
      <c r="B12" s="13">
        <v>45996</v>
      </c>
      <c r="C12" s="14" t="s">
        <v>80</v>
      </c>
      <c r="D12" s="20" t="s">
        <v>81</v>
      </c>
      <c r="E12" s="15" t="s">
        <v>24</v>
      </c>
      <c r="F12" s="16" t="s">
        <v>82</v>
      </c>
      <c r="G12" s="16" t="s">
        <v>30</v>
      </c>
      <c r="H12" s="17">
        <v>17.5</v>
      </c>
    </row>
    <row r="13" spans="1:9" ht="43.2" x14ac:dyDescent="0.3">
      <c r="A13" s="12">
        <v>4</v>
      </c>
      <c r="B13" s="13">
        <v>45996</v>
      </c>
      <c r="C13" s="14" t="s">
        <v>2</v>
      </c>
      <c r="D13" s="20"/>
      <c r="E13" s="15"/>
      <c r="F13" s="16" t="s">
        <v>34</v>
      </c>
      <c r="G13" s="16" t="s">
        <v>30</v>
      </c>
      <c r="H13" s="17">
        <f>141+94</f>
        <v>235</v>
      </c>
    </row>
    <row r="14" spans="1:9" ht="57.6" x14ac:dyDescent="0.3">
      <c r="A14" s="12">
        <v>5</v>
      </c>
      <c r="B14" s="13">
        <v>45996</v>
      </c>
      <c r="C14" s="14" t="s">
        <v>31</v>
      </c>
      <c r="D14" s="20">
        <v>87311810356</v>
      </c>
      <c r="E14" s="15" t="s">
        <v>1</v>
      </c>
      <c r="F14" s="16" t="s">
        <v>3</v>
      </c>
      <c r="G14" s="16" t="s">
        <v>28</v>
      </c>
      <c r="H14" s="17">
        <v>25.2</v>
      </c>
    </row>
    <row r="15" spans="1:9" ht="86.4" x14ac:dyDescent="0.3">
      <c r="A15" s="12">
        <v>6</v>
      </c>
      <c r="B15" s="13">
        <v>46001</v>
      </c>
      <c r="C15" s="14" t="s">
        <v>2</v>
      </c>
      <c r="D15" s="20"/>
      <c r="E15" s="15"/>
      <c r="F15" s="16" t="s">
        <v>42</v>
      </c>
      <c r="G15" s="16" t="s">
        <v>43</v>
      </c>
      <c r="H15" s="17">
        <v>157988.07</v>
      </c>
      <c r="I15" s="22"/>
    </row>
    <row r="16" spans="1:9" ht="86.4" x14ac:dyDescent="0.3">
      <c r="A16" s="12">
        <v>7</v>
      </c>
      <c r="B16" s="13">
        <v>46001</v>
      </c>
      <c r="C16" s="14" t="s">
        <v>2</v>
      </c>
      <c r="D16" s="20"/>
      <c r="E16" s="15"/>
      <c r="F16" s="16" t="s">
        <v>8</v>
      </c>
      <c r="G16" s="16" t="s">
        <v>43</v>
      </c>
      <c r="H16" s="17">
        <v>3856.89</v>
      </c>
      <c r="I16" s="22"/>
    </row>
    <row r="17" spans="1:9" ht="86.4" x14ac:dyDescent="0.3">
      <c r="A17" s="12">
        <v>8</v>
      </c>
      <c r="B17" s="13">
        <v>46001</v>
      </c>
      <c r="C17" s="14" t="s">
        <v>2</v>
      </c>
      <c r="D17" s="20"/>
      <c r="E17" s="15"/>
      <c r="F17" s="16" t="s">
        <v>44</v>
      </c>
      <c r="G17" s="16" t="s">
        <v>43</v>
      </c>
      <c r="H17" s="17">
        <v>515.19000000000005</v>
      </c>
      <c r="I17" s="22"/>
    </row>
    <row r="18" spans="1:9" ht="86.4" x14ac:dyDescent="0.3">
      <c r="A18" s="12">
        <v>9</v>
      </c>
      <c r="B18" s="13">
        <v>46001</v>
      </c>
      <c r="C18" s="14" t="s">
        <v>2</v>
      </c>
      <c r="D18" s="20"/>
      <c r="E18" s="15"/>
      <c r="F18" s="16" t="s">
        <v>45</v>
      </c>
      <c r="G18" s="16" t="s">
        <v>43</v>
      </c>
      <c r="H18" s="17">
        <v>3702.26</v>
      </c>
      <c r="I18" s="22"/>
    </row>
    <row r="19" spans="1:9" ht="86.4" x14ac:dyDescent="0.3">
      <c r="A19" s="12">
        <v>10</v>
      </c>
      <c r="B19" s="13">
        <v>46001</v>
      </c>
      <c r="C19" s="14" t="s">
        <v>21</v>
      </c>
      <c r="D19" s="20"/>
      <c r="E19" s="15"/>
      <c r="F19" s="16" t="s">
        <v>46</v>
      </c>
      <c r="G19" s="16" t="s">
        <v>43</v>
      </c>
      <c r="H19" s="17">
        <v>26655.45</v>
      </c>
      <c r="I19" s="22"/>
    </row>
    <row r="20" spans="1:9" ht="86.4" x14ac:dyDescent="0.3">
      <c r="A20" s="12">
        <v>11</v>
      </c>
      <c r="B20" s="13">
        <v>46001</v>
      </c>
      <c r="C20" s="14" t="s">
        <v>21</v>
      </c>
      <c r="D20" s="20"/>
      <c r="E20" s="15"/>
      <c r="F20" s="16" t="s">
        <v>47</v>
      </c>
      <c r="G20" s="16" t="s">
        <v>43</v>
      </c>
      <c r="H20" s="17">
        <v>582</v>
      </c>
      <c r="I20" s="22"/>
    </row>
    <row r="21" spans="1:9" ht="43.2" x14ac:dyDescent="0.3">
      <c r="A21" s="12">
        <v>12</v>
      </c>
      <c r="B21" s="13">
        <v>46009</v>
      </c>
      <c r="C21" s="14" t="s">
        <v>2</v>
      </c>
      <c r="D21" s="20"/>
      <c r="E21" s="15"/>
      <c r="F21" s="16" t="s">
        <v>51</v>
      </c>
      <c r="G21" s="16" t="s">
        <v>30</v>
      </c>
      <c r="H21" s="17">
        <v>60</v>
      </c>
    </row>
    <row r="22" spans="1:9" ht="57.6" x14ac:dyDescent="0.3">
      <c r="A22" s="12">
        <v>13</v>
      </c>
      <c r="B22" s="13">
        <v>46009</v>
      </c>
      <c r="C22" s="14" t="s">
        <v>31</v>
      </c>
      <c r="D22" s="20">
        <v>87311810356</v>
      </c>
      <c r="E22" s="15" t="s">
        <v>1</v>
      </c>
      <c r="F22" s="16" t="s">
        <v>3</v>
      </c>
      <c r="G22" s="16" t="s">
        <v>28</v>
      </c>
      <c r="H22" s="17">
        <f>0.72+7.92+6.37+3.25</f>
        <v>18.260000000000002</v>
      </c>
    </row>
    <row r="23" spans="1:9" ht="43.2" x14ac:dyDescent="0.3">
      <c r="A23" s="12">
        <v>14</v>
      </c>
      <c r="B23" s="13">
        <v>46009</v>
      </c>
      <c r="C23" s="14" t="s">
        <v>29</v>
      </c>
      <c r="D23" s="20" t="s">
        <v>37</v>
      </c>
      <c r="E23" s="15" t="s">
        <v>24</v>
      </c>
      <c r="F23" s="16" t="s">
        <v>9</v>
      </c>
      <c r="G23" s="16" t="s">
        <v>30</v>
      </c>
      <c r="H23" s="17">
        <f>9.67+19.34</f>
        <v>29.009999999999998</v>
      </c>
    </row>
    <row r="24" spans="1:9" ht="43.2" x14ac:dyDescent="0.3">
      <c r="A24" s="12">
        <v>15</v>
      </c>
      <c r="B24" s="13">
        <v>46009</v>
      </c>
      <c r="C24" s="14" t="s">
        <v>83</v>
      </c>
      <c r="D24" s="20" t="s">
        <v>84</v>
      </c>
      <c r="E24" s="15" t="s">
        <v>24</v>
      </c>
      <c r="F24" s="16" t="s">
        <v>9</v>
      </c>
      <c r="G24" s="16" t="s">
        <v>30</v>
      </c>
      <c r="H24" s="17">
        <v>12.32</v>
      </c>
    </row>
    <row r="25" spans="1:9" ht="43.2" x14ac:dyDescent="0.3">
      <c r="A25" s="12">
        <v>16</v>
      </c>
      <c r="B25" s="13">
        <v>46009</v>
      </c>
      <c r="C25" s="14" t="s">
        <v>2</v>
      </c>
      <c r="D25" s="20"/>
      <c r="E25" s="15"/>
      <c r="F25" s="16" t="s">
        <v>51</v>
      </c>
      <c r="G25" s="16" t="s">
        <v>27</v>
      </c>
      <c r="H25" s="17">
        <v>381.51</v>
      </c>
      <c r="I25" s="22"/>
    </row>
    <row r="26" spans="1:9" ht="72" x14ac:dyDescent="0.3">
      <c r="A26" s="12">
        <v>17</v>
      </c>
      <c r="B26" s="13">
        <v>46009</v>
      </c>
      <c r="C26" s="14" t="s">
        <v>77</v>
      </c>
      <c r="D26" s="20" t="s">
        <v>93</v>
      </c>
      <c r="E26" s="15" t="s">
        <v>24</v>
      </c>
      <c r="F26" s="16" t="s">
        <v>104</v>
      </c>
      <c r="G26" s="16" t="s">
        <v>95</v>
      </c>
      <c r="H26" s="17">
        <v>-33.79</v>
      </c>
      <c r="I26" s="22"/>
    </row>
    <row r="27" spans="1:9" ht="72" x14ac:dyDescent="0.3">
      <c r="A27" s="12">
        <v>18</v>
      </c>
      <c r="B27" s="13">
        <v>46009</v>
      </c>
      <c r="C27" s="14" t="s">
        <v>77</v>
      </c>
      <c r="D27" s="20" t="s">
        <v>93</v>
      </c>
      <c r="E27" s="15" t="s">
        <v>24</v>
      </c>
      <c r="F27" s="16" t="s">
        <v>104</v>
      </c>
      <c r="G27" s="16" t="s">
        <v>96</v>
      </c>
      <c r="H27" s="17">
        <v>-583.55999999999995</v>
      </c>
      <c r="I27" s="22"/>
    </row>
    <row r="28" spans="1:9" ht="43.2" x14ac:dyDescent="0.3">
      <c r="A28" s="12">
        <v>19</v>
      </c>
      <c r="B28" s="13">
        <v>46010</v>
      </c>
      <c r="C28" s="14" t="s">
        <v>88</v>
      </c>
      <c r="D28" s="20" t="s">
        <v>89</v>
      </c>
      <c r="E28" s="15" t="s">
        <v>1</v>
      </c>
      <c r="F28" s="16" t="s">
        <v>76</v>
      </c>
      <c r="G28" s="16" t="s">
        <v>57</v>
      </c>
      <c r="H28" s="17">
        <v>620.04999999999995</v>
      </c>
      <c r="I28" s="22"/>
    </row>
    <row r="29" spans="1:9" ht="57.6" x14ac:dyDescent="0.3">
      <c r="A29" s="12">
        <v>20</v>
      </c>
      <c r="B29" s="13">
        <v>46010</v>
      </c>
      <c r="C29" s="14" t="s">
        <v>91</v>
      </c>
      <c r="D29" s="20" t="s">
        <v>90</v>
      </c>
      <c r="E29" s="15" t="s">
        <v>1</v>
      </c>
      <c r="F29" s="16" t="s">
        <v>92</v>
      </c>
      <c r="G29" s="16" t="s">
        <v>65</v>
      </c>
      <c r="H29" s="17">
        <v>-237.6</v>
      </c>
      <c r="I29" s="22"/>
    </row>
    <row r="30" spans="1:9" ht="86.4" x14ac:dyDescent="0.3">
      <c r="A30" s="12">
        <v>21</v>
      </c>
      <c r="B30" s="13">
        <v>46010</v>
      </c>
      <c r="C30" s="14" t="s">
        <v>2</v>
      </c>
      <c r="D30" s="20"/>
      <c r="E30" s="15"/>
      <c r="F30" s="16" t="s">
        <v>73</v>
      </c>
      <c r="G30" s="16" t="s">
        <v>43</v>
      </c>
      <c r="H30" s="17">
        <v>24000</v>
      </c>
      <c r="I30" s="22"/>
    </row>
    <row r="31" spans="1:9" ht="86.4" x14ac:dyDescent="0.3">
      <c r="A31" s="12">
        <v>22</v>
      </c>
      <c r="B31" s="13">
        <v>46014</v>
      </c>
      <c r="C31" s="14" t="s">
        <v>77</v>
      </c>
      <c r="D31" s="20" t="s">
        <v>93</v>
      </c>
      <c r="E31" s="15" t="s">
        <v>24</v>
      </c>
      <c r="F31" s="16" t="s">
        <v>94</v>
      </c>
      <c r="G31" s="16" t="s">
        <v>95</v>
      </c>
      <c r="H31" s="17">
        <v>-122.99</v>
      </c>
      <c r="I31" s="22"/>
    </row>
    <row r="32" spans="1:9" ht="86.4" x14ac:dyDescent="0.3">
      <c r="A32" s="12">
        <v>23</v>
      </c>
      <c r="B32" s="13">
        <v>46014</v>
      </c>
      <c r="C32" s="14" t="s">
        <v>77</v>
      </c>
      <c r="D32" s="20" t="s">
        <v>93</v>
      </c>
      <c r="E32" s="15" t="s">
        <v>24</v>
      </c>
      <c r="F32" s="16" t="s">
        <v>94</v>
      </c>
      <c r="G32" s="16" t="s">
        <v>96</v>
      </c>
      <c r="H32" s="17">
        <v>-280.43</v>
      </c>
      <c r="I32" s="22"/>
    </row>
    <row r="33" spans="1:9" ht="43.2" x14ac:dyDescent="0.3">
      <c r="A33" s="12">
        <v>24</v>
      </c>
      <c r="B33" s="13">
        <v>46021</v>
      </c>
      <c r="C33" s="14" t="s">
        <v>29</v>
      </c>
      <c r="D33" s="20" t="s">
        <v>37</v>
      </c>
      <c r="E33" s="15" t="s">
        <v>24</v>
      </c>
      <c r="F33" s="16" t="s">
        <v>9</v>
      </c>
      <c r="G33" s="16" t="s">
        <v>30</v>
      </c>
      <c r="H33" s="17">
        <v>15.85</v>
      </c>
    </row>
    <row r="34" spans="1:9" ht="57.6" x14ac:dyDescent="0.3">
      <c r="A34" s="12">
        <v>25</v>
      </c>
      <c r="B34" s="13">
        <v>46021</v>
      </c>
      <c r="C34" s="14" t="s">
        <v>31</v>
      </c>
      <c r="D34" s="20">
        <v>87311810356</v>
      </c>
      <c r="E34" s="15" t="s">
        <v>1</v>
      </c>
      <c r="F34" s="16" t="s">
        <v>3</v>
      </c>
      <c r="G34" s="16" t="s">
        <v>28</v>
      </c>
      <c r="H34" s="17">
        <f>3.25+2.25+9.96</f>
        <v>15.46</v>
      </c>
    </row>
    <row r="35" spans="1:9" ht="28.8" x14ac:dyDescent="0.3">
      <c r="A35" s="12">
        <v>26</v>
      </c>
      <c r="B35" s="13">
        <v>46021</v>
      </c>
      <c r="C35" s="14" t="s">
        <v>32</v>
      </c>
      <c r="D35" s="20">
        <v>46108893754</v>
      </c>
      <c r="E35" s="15" t="s">
        <v>1</v>
      </c>
      <c r="F35" s="16" t="s">
        <v>25</v>
      </c>
      <c r="G35" s="16" t="s">
        <v>33</v>
      </c>
      <c r="H35" s="17">
        <v>29.98</v>
      </c>
    </row>
    <row r="36" spans="1:9" ht="43.2" x14ac:dyDescent="0.3">
      <c r="A36" s="12">
        <v>27</v>
      </c>
      <c r="B36" s="13">
        <v>46021</v>
      </c>
      <c r="C36" s="14" t="s">
        <v>38</v>
      </c>
      <c r="D36" s="20" t="s">
        <v>39</v>
      </c>
      <c r="E36" s="15" t="s">
        <v>24</v>
      </c>
      <c r="F36" s="16" t="s">
        <v>10</v>
      </c>
      <c r="G36" s="16" t="s">
        <v>30</v>
      </c>
      <c r="H36" s="17">
        <v>11.64</v>
      </c>
    </row>
    <row r="37" spans="1:9" ht="43.2" x14ac:dyDescent="0.3">
      <c r="A37" s="12">
        <v>28</v>
      </c>
      <c r="B37" s="13">
        <v>46021</v>
      </c>
      <c r="C37" s="14" t="s">
        <v>2</v>
      </c>
      <c r="D37" s="20"/>
      <c r="E37" s="15"/>
      <c r="F37" s="16" t="s">
        <v>34</v>
      </c>
      <c r="G37" s="16" t="s">
        <v>30</v>
      </c>
      <c r="H37" s="17">
        <v>84.04</v>
      </c>
    </row>
    <row r="38" spans="1:9" ht="43.2" x14ac:dyDescent="0.3">
      <c r="A38" s="12">
        <v>29</v>
      </c>
      <c r="B38" s="13">
        <v>46021</v>
      </c>
      <c r="C38" s="14" t="s">
        <v>55</v>
      </c>
      <c r="D38" s="20" t="s">
        <v>56</v>
      </c>
      <c r="E38" s="15" t="s">
        <v>52</v>
      </c>
      <c r="F38" s="16" t="s">
        <v>25</v>
      </c>
      <c r="G38" s="16" t="s">
        <v>27</v>
      </c>
      <c r="H38" s="17">
        <v>19.38</v>
      </c>
    </row>
    <row r="39" spans="1:9" ht="43.2" x14ac:dyDescent="0.3">
      <c r="A39" s="12">
        <v>30</v>
      </c>
      <c r="B39" s="13">
        <v>46021</v>
      </c>
      <c r="C39" s="14" t="s">
        <v>2</v>
      </c>
      <c r="D39" s="20"/>
      <c r="E39" s="15"/>
      <c r="F39" s="16" t="s">
        <v>51</v>
      </c>
      <c r="G39" s="16" t="s">
        <v>57</v>
      </c>
      <c r="H39" s="17">
        <v>77.959999999999994</v>
      </c>
    </row>
    <row r="40" spans="1:9" ht="43.2" x14ac:dyDescent="0.3">
      <c r="A40" s="12">
        <v>31</v>
      </c>
      <c r="B40" s="13">
        <v>46021</v>
      </c>
      <c r="C40" s="14" t="s">
        <v>40</v>
      </c>
      <c r="D40" s="20" t="s">
        <v>41</v>
      </c>
      <c r="E40" s="15" t="s">
        <v>49</v>
      </c>
      <c r="F40" s="16" t="s">
        <v>9</v>
      </c>
      <c r="G40" s="16" t="s">
        <v>57</v>
      </c>
      <c r="H40" s="17">
        <v>18.850000000000001</v>
      </c>
    </row>
    <row r="41" spans="1:9" ht="43.2" x14ac:dyDescent="0.3">
      <c r="A41" s="12">
        <v>32</v>
      </c>
      <c r="B41" s="13">
        <v>46021</v>
      </c>
      <c r="C41" s="14" t="s">
        <v>86</v>
      </c>
      <c r="D41" s="20" t="s">
        <v>87</v>
      </c>
      <c r="E41" s="15" t="s">
        <v>1</v>
      </c>
      <c r="F41" s="16" t="s">
        <v>9</v>
      </c>
      <c r="G41" s="16" t="s">
        <v>57</v>
      </c>
      <c r="H41" s="17">
        <v>34.340000000000003</v>
      </c>
    </row>
    <row r="42" spans="1:9" ht="28.8" x14ac:dyDescent="0.3">
      <c r="A42" s="12">
        <v>33</v>
      </c>
      <c r="B42" s="13">
        <v>46021</v>
      </c>
      <c r="C42" s="14" t="s">
        <v>58</v>
      </c>
      <c r="D42" s="20" t="s">
        <v>59</v>
      </c>
      <c r="E42" s="15" t="s">
        <v>60</v>
      </c>
      <c r="F42" s="16" t="s">
        <v>25</v>
      </c>
      <c r="G42" s="16" t="s">
        <v>26</v>
      </c>
      <c r="H42" s="17">
        <v>13.73</v>
      </c>
    </row>
    <row r="43" spans="1:9" ht="43.2" x14ac:dyDescent="0.3">
      <c r="A43" s="12">
        <v>34</v>
      </c>
      <c r="B43" s="13">
        <v>46021</v>
      </c>
      <c r="C43" s="14" t="s">
        <v>35</v>
      </c>
      <c r="D43" s="20" t="s">
        <v>36</v>
      </c>
      <c r="E43" s="15" t="s">
        <v>1</v>
      </c>
      <c r="F43" s="16" t="s">
        <v>9</v>
      </c>
      <c r="G43" s="16" t="s">
        <v>57</v>
      </c>
      <c r="H43" s="17">
        <v>33.75</v>
      </c>
    </row>
    <row r="44" spans="1:9" ht="43.2" x14ac:dyDescent="0.3">
      <c r="A44" s="12">
        <v>35</v>
      </c>
      <c r="B44" s="13">
        <v>46021</v>
      </c>
      <c r="C44" s="14" t="s">
        <v>71</v>
      </c>
      <c r="D44" s="20" t="s">
        <v>72</v>
      </c>
      <c r="E44" s="15" t="s">
        <v>69</v>
      </c>
      <c r="F44" s="16" t="s">
        <v>9</v>
      </c>
      <c r="G44" s="16" t="s">
        <v>57</v>
      </c>
      <c r="H44" s="17">
        <v>23.46</v>
      </c>
    </row>
    <row r="45" spans="1:9" ht="43.2" x14ac:dyDescent="0.3">
      <c r="A45" s="12">
        <v>36</v>
      </c>
      <c r="B45" s="13">
        <v>46021</v>
      </c>
      <c r="C45" s="14" t="s">
        <v>66</v>
      </c>
      <c r="D45" s="20" t="s">
        <v>67</v>
      </c>
      <c r="E45" s="15" t="s">
        <v>1</v>
      </c>
      <c r="F45" s="16" t="s">
        <v>61</v>
      </c>
      <c r="G45" s="16" t="s">
        <v>68</v>
      </c>
      <c r="H45" s="17">
        <v>79.599999999999994</v>
      </c>
    </row>
    <row r="46" spans="1:9" ht="43.2" x14ac:dyDescent="0.3">
      <c r="A46" s="12">
        <v>37</v>
      </c>
      <c r="B46" s="13">
        <v>46021</v>
      </c>
      <c r="C46" s="14" t="s">
        <v>66</v>
      </c>
      <c r="D46" s="20" t="s">
        <v>67</v>
      </c>
      <c r="E46" s="15" t="s">
        <v>1</v>
      </c>
      <c r="F46" s="16" t="s">
        <v>61</v>
      </c>
      <c r="G46" s="16" t="s">
        <v>23</v>
      </c>
      <c r="H46" s="17">
        <v>0.35</v>
      </c>
    </row>
    <row r="47" spans="1:9" ht="43.2" x14ac:dyDescent="0.3">
      <c r="A47" s="12">
        <v>38</v>
      </c>
      <c r="B47" s="13">
        <v>46021</v>
      </c>
      <c r="C47" s="14" t="s">
        <v>62</v>
      </c>
      <c r="D47" s="20" t="s">
        <v>63</v>
      </c>
      <c r="E47" s="15" t="s">
        <v>64</v>
      </c>
      <c r="F47" s="16" t="s">
        <v>9</v>
      </c>
      <c r="G47" s="16" t="s">
        <v>57</v>
      </c>
      <c r="H47" s="17">
        <v>23.68</v>
      </c>
    </row>
    <row r="48" spans="1:9" ht="43.2" x14ac:dyDescent="0.3">
      <c r="A48" s="12">
        <v>39</v>
      </c>
      <c r="B48" s="13">
        <v>46022</v>
      </c>
      <c r="C48" s="14" t="s">
        <v>74</v>
      </c>
      <c r="D48" s="20" t="s">
        <v>75</v>
      </c>
      <c r="E48" s="15" t="s">
        <v>69</v>
      </c>
      <c r="F48" s="16" t="s">
        <v>10</v>
      </c>
      <c r="G48" s="16" t="s">
        <v>30</v>
      </c>
      <c r="H48" s="17">
        <v>215.2</v>
      </c>
      <c r="I48" s="22"/>
    </row>
    <row r="49" spans="1:9" ht="43.2" x14ac:dyDescent="0.3">
      <c r="A49" s="12">
        <v>40</v>
      </c>
      <c r="B49" s="13">
        <v>46022</v>
      </c>
      <c r="C49" s="14" t="s">
        <v>97</v>
      </c>
      <c r="D49" s="20" t="s">
        <v>98</v>
      </c>
      <c r="E49" s="15" t="s">
        <v>1</v>
      </c>
      <c r="F49" s="16" t="s">
        <v>99</v>
      </c>
      <c r="G49" s="16" t="s">
        <v>30</v>
      </c>
      <c r="H49" s="17">
        <v>20</v>
      </c>
      <c r="I49" s="22"/>
    </row>
    <row r="50" spans="1:9" ht="43.2" x14ac:dyDescent="0.3">
      <c r="A50" s="12">
        <v>41</v>
      </c>
      <c r="B50" s="13">
        <v>46022</v>
      </c>
      <c r="C50" s="14" t="s">
        <v>97</v>
      </c>
      <c r="D50" s="20" t="s">
        <v>98</v>
      </c>
      <c r="E50" s="15" t="s">
        <v>1</v>
      </c>
      <c r="F50" s="16" t="s">
        <v>70</v>
      </c>
      <c r="G50" s="16" t="s">
        <v>30</v>
      </c>
      <c r="H50" s="17">
        <v>15</v>
      </c>
      <c r="I50" s="22"/>
    </row>
    <row r="51" spans="1:9" ht="43.2" x14ac:dyDescent="0.3">
      <c r="A51" s="12">
        <v>42</v>
      </c>
      <c r="B51" s="13">
        <v>46022</v>
      </c>
      <c r="C51" s="14" t="s">
        <v>53</v>
      </c>
      <c r="D51" s="20" t="s">
        <v>54</v>
      </c>
      <c r="E51" s="15" t="s">
        <v>24</v>
      </c>
      <c r="F51" s="16" t="s">
        <v>10</v>
      </c>
      <c r="G51" s="16" t="s">
        <v>30</v>
      </c>
      <c r="H51" s="17">
        <v>6.6</v>
      </c>
      <c r="I51" s="22"/>
    </row>
    <row r="52" spans="1:9" ht="28.8" x14ac:dyDescent="0.3">
      <c r="A52" s="12">
        <v>43</v>
      </c>
      <c r="B52" s="13">
        <v>46022</v>
      </c>
      <c r="C52" s="14" t="s">
        <v>100</v>
      </c>
      <c r="D52" s="20" t="s">
        <v>101</v>
      </c>
      <c r="E52" s="15" t="s">
        <v>79</v>
      </c>
      <c r="F52" s="16" t="s">
        <v>25</v>
      </c>
      <c r="G52" s="16" t="s">
        <v>33</v>
      </c>
      <c r="H52" s="17">
        <v>194.25</v>
      </c>
      <c r="I52" s="22"/>
    </row>
    <row r="53" spans="1:9" ht="43.2" x14ac:dyDescent="0.3">
      <c r="A53" s="12">
        <v>44</v>
      </c>
      <c r="B53" s="13">
        <v>46022</v>
      </c>
      <c r="C53" s="14" t="s">
        <v>22</v>
      </c>
      <c r="D53" s="20">
        <v>13364595467</v>
      </c>
      <c r="E53" s="15" t="s">
        <v>24</v>
      </c>
      <c r="F53" s="16" t="s">
        <v>9</v>
      </c>
      <c r="G53" s="16" t="s">
        <v>30</v>
      </c>
      <c r="H53" s="17">
        <v>143.19999999999999</v>
      </c>
      <c r="I53" s="22"/>
    </row>
    <row r="54" spans="1:9" ht="43.2" x14ac:dyDescent="0.3">
      <c r="A54" s="12">
        <v>45</v>
      </c>
      <c r="B54" s="13">
        <v>46022</v>
      </c>
      <c r="C54" s="14" t="s">
        <v>102</v>
      </c>
      <c r="D54" s="20" t="s">
        <v>103</v>
      </c>
      <c r="E54" s="15" t="s">
        <v>1</v>
      </c>
      <c r="F54" s="16" t="s">
        <v>82</v>
      </c>
      <c r="G54" s="16" t="s">
        <v>30</v>
      </c>
      <c r="H54" s="17">
        <v>13.28</v>
      </c>
      <c r="I54" s="22"/>
    </row>
    <row r="55" spans="1:9" x14ac:dyDescent="0.3">
      <c r="A55" s="12"/>
      <c r="B55" s="13"/>
      <c r="C55" s="14"/>
      <c r="D55" s="20"/>
      <c r="E55" s="15"/>
      <c r="F55" s="16"/>
      <c r="G55" s="16"/>
      <c r="H55" s="17"/>
    </row>
    <row r="56" spans="1:9" x14ac:dyDescent="0.3">
      <c r="A56" s="12"/>
      <c r="B56" s="13"/>
      <c r="C56" s="18" t="s">
        <v>107</v>
      </c>
      <c r="D56" s="20"/>
      <c r="E56" s="15"/>
      <c r="F56" s="16"/>
      <c r="G56" s="16"/>
      <c r="H56" s="19">
        <f>H58-H32-H31-H29-H27-H26</f>
        <v>224911.81000000014</v>
      </c>
    </row>
    <row r="57" spans="1:9" x14ac:dyDescent="0.3">
      <c r="A57" s="12"/>
      <c r="B57" s="13"/>
      <c r="C57" s="18" t="s">
        <v>108</v>
      </c>
      <c r="D57" s="20"/>
      <c r="E57" s="15"/>
      <c r="F57" s="16"/>
      <c r="G57" s="16"/>
      <c r="H57" s="19">
        <f>H32+H31+H29+H26+H27</f>
        <v>-1258.3699999999999</v>
      </c>
    </row>
    <row r="58" spans="1:9" x14ac:dyDescent="0.3">
      <c r="A58" s="12"/>
      <c r="B58" s="13"/>
      <c r="C58" s="18" t="s">
        <v>106</v>
      </c>
      <c r="D58" s="20"/>
      <c r="E58" s="15"/>
      <c r="F58" s="16"/>
      <c r="G58" s="16"/>
      <c r="H58" s="19">
        <f>SUM(H10:H55)</f>
        <v>223653.44000000015</v>
      </c>
    </row>
    <row r="59" spans="1:9" x14ac:dyDescent="0.3">
      <c r="A59" s="12"/>
      <c r="B59" s="13"/>
      <c r="C59" s="18"/>
      <c r="D59" s="20"/>
      <c r="E59" s="15"/>
      <c r="F59" s="16"/>
      <c r="G59" s="16"/>
      <c r="H59" s="19"/>
    </row>
    <row r="60" spans="1:9" x14ac:dyDescent="0.3">
      <c r="B60" s="21"/>
      <c r="C60" s="21"/>
      <c r="D60" s="21"/>
      <c r="E60" s="21"/>
      <c r="F60" s="21"/>
      <c r="G60" s="21"/>
    </row>
  </sheetData>
  <autoFilter ref="A9:H9" xr:uid="{89CC8466-CA21-4041-9BBB-4460E9CE0327}"/>
  <mergeCells count="10">
    <mergeCell ref="A6:H6"/>
    <mergeCell ref="A7:H7"/>
    <mergeCell ref="A8:H8"/>
    <mergeCell ref="A5:H5"/>
    <mergeCell ref="A1:H1"/>
    <mergeCell ref="D2:E2"/>
    <mergeCell ref="F2:G2"/>
    <mergeCell ref="D3:E3"/>
    <mergeCell ref="F3:G3"/>
    <mergeCell ref="A4:B4"/>
  </mergeCells>
  <conditionalFormatting sqref="B42:B47 H10:H47 A10:G11 B48:H54 A12:A54 A55:H59">
    <cfRule type="expression" dxfId="6" priority="293">
      <formula>MOD(ROW(),2)=0</formula>
    </cfRule>
  </conditionalFormatting>
  <conditionalFormatting sqref="B38:F40">
    <cfRule type="expression" dxfId="5" priority="30">
      <formula>MOD(ROW(),2)=0</formula>
    </cfRule>
  </conditionalFormatting>
  <conditionalFormatting sqref="B12:G37 B41:E41">
    <cfRule type="expression" dxfId="4" priority="34">
      <formula>MOD(ROW(),2)=0</formula>
    </cfRule>
  </conditionalFormatting>
  <conditionalFormatting sqref="C42:E46">
    <cfRule type="expression" dxfId="3" priority="18">
      <formula>MOD(ROW(),2)=0</formula>
    </cfRule>
  </conditionalFormatting>
  <conditionalFormatting sqref="C47:F47">
    <cfRule type="expression" dxfId="2" priority="12">
      <formula>MOD(ROW(),2)=0</formula>
    </cfRule>
  </conditionalFormatting>
  <conditionalFormatting sqref="F41:F46">
    <cfRule type="expression" dxfId="1" priority="20">
      <formula>MOD(ROW(),2)=0</formula>
    </cfRule>
  </conditionalFormatting>
  <conditionalFormatting sqref="G38:G47">
    <cfRule type="expression" dxfId="0" priority="19">
      <formula>MOD(ROW(),2)=0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PROSINAC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Mario Plantak</cp:lastModifiedBy>
  <cp:lastPrinted>2025-06-16T11:08:17Z</cp:lastPrinted>
  <dcterms:created xsi:type="dcterms:W3CDTF">2016-11-01T03:33:48Z</dcterms:created>
  <dcterms:modified xsi:type="dcterms:W3CDTF">2026-01-20T11:43:45Z</dcterms:modified>
</cp:coreProperties>
</file>